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<sst xmlns="http://schemas.openxmlformats.org/spreadsheetml/2006/main" count="294" uniqueCount="109">
  <si>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</si>
  <si>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</si>
  <si>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</si>
  <si>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</si>
  <si>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</si>
  <si>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</si>
  <si>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</si>
  <si>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</si>
  <si>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</si>
  <si>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</si>
  <si>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</si>
  <si>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</si>
  <si>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</si>
  <si>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</si>
  <si>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</si>
  <si>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</si>
  <si>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</si>
  <si>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</si>
  <si>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</si>
  <si>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</si>
  <si>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</si>
  <si>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</si>
  <si>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</si>
  <si>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</si>
  <si>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</si>
  <si>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</si>
  <si>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</si>
  <si>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</si>
  <si>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</si>
  <si>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</si>
  <si>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</si>
  <si>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</si>
  <si>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</si>
  <si>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</si>
  <si>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</si>
  <si>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</si>
  <si>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</si>
  <si>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</si>
  <si>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</si>
  <si>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</si>
  <si>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</si>
  <si>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</si>
  <si>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</si>
  <si>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</si>
  <si>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</si>
  <si>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</si>
  <si>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</si>
  <si>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</si>
  <si>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</si>
  <si>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</si>
  <si>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</si>
  <si>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</si>
  <si>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</si>
  <si>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</si>
  <si>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</si>
  <si>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</si>
  <si>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</si>
  <si>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</si>
  <si>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</si>
  <si>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</si>
  <si>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</si>
  <si>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</si>
  <si>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</si>
  <si>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</si>
  <si>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</si>
  <si>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</si>
  <si>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</si>
  <si>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</si>
  <si>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</si>
  <si>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</si>
  <si>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</si>
  <si>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</si>
  <si>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</si>
  <si>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</si>
  <si>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</si>
  <si>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</si>
  <si>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</si>
  <si>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</si>
  <si>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</si>
  <si>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</si>
  <si>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</si>
  <si>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</si>
  <si>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</si>
  <si>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</si>
  <si>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</si>
  <si>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</si>
  <si>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</si>
  <si>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</si>
  <si>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</si>
  <si>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</si>
  <si>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</si>
  <si>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</si>
  <si>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</si>
  <si>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</si>
  <si>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</si>
  <si>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</si>
  <si>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</si>
  <si>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</si>
  <si>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</si>
  <si>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</si>
  <si>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</si>
  <si>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</si>
  <si>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план на січень-липень 2019р.</t>
  </si>
  <si>
    <t>Фактичні надходження (липень)</t>
  </si>
  <si>
    <t>станом на 16.07.2019</t>
  </si>
  <si>
    <r>
      <t xml:space="preserve">станом на 16.07.2019р.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</si>
  <si>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16.07.2019р.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</si>
  <si>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16.07.2019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</si>
  <si>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16.07.2019р.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</si>
</sst>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4"/>
      <color indexed="8"/>
      <name val="Times New Roman"/>
      <family val="1"/>
    </font>
    <font>
      <sz val="1.8"/>
      <color indexed="8"/>
      <name val="Times New Roman"/>
      <family val="1"/>
    </font>
    <font>
      <sz val="3.15"/>
      <color indexed="8"/>
      <name val="Times New Roman"/>
      <family val="1"/>
    </font>
    <font>
      <sz val="4.4"/>
      <color indexed="8"/>
      <name val="Times New Roman"/>
      <family val="1"/>
    </font>
    <font>
      <sz val="7.4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5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3072172"/>
        <c:axId val="30778637"/>
      </c:lineChart>
      <c:catAx>
        <c:axId val="630721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78637"/>
        <c:crosses val="autoZero"/>
        <c:auto val="0"/>
        <c:lblOffset val="100"/>
        <c:tickLblSkip val="1"/>
        <c:noMultiLvlLbl val="0"/>
      </c:catAx>
      <c:valAx>
        <c:axId val="307786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07217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8572278"/>
        <c:axId val="10041639"/>
      </c:lineChart>
      <c:catAx>
        <c:axId val="85722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41639"/>
        <c:crosses val="autoZero"/>
        <c:auto val="0"/>
        <c:lblOffset val="100"/>
        <c:tickLblSkip val="1"/>
        <c:noMultiLvlLbl val="0"/>
      </c:catAx>
      <c:valAx>
        <c:axId val="1004163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57227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23265888"/>
        <c:axId val="8066401"/>
      </c:lineChart>
      <c:catAx>
        <c:axId val="232658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66401"/>
        <c:crosses val="autoZero"/>
        <c:auto val="0"/>
        <c:lblOffset val="100"/>
        <c:tickLblSkip val="1"/>
        <c:noMultiLvlLbl val="0"/>
      </c:catAx>
      <c:valAx>
        <c:axId val="806640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2658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5488746"/>
        <c:axId val="49398715"/>
      </c:lineChart>
      <c:catAx>
        <c:axId val="54887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98715"/>
        <c:crosses val="autoZero"/>
        <c:auto val="0"/>
        <c:lblOffset val="100"/>
        <c:tickLblSkip val="1"/>
        <c:noMultiLvlLbl val="0"/>
      </c:catAx>
      <c:valAx>
        <c:axId val="49398715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88746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41935252"/>
        <c:axId val="41872949"/>
      </c:lineChart>
      <c:dateAx>
        <c:axId val="419352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7294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187294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93525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41312222"/>
        <c:axId val="36265679"/>
      </c:lineChart>
      <c:dateAx>
        <c:axId val="413122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6567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26567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31222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57955656"/>
        <c:axId val="51838857"/>
      </c:lineChart>
      <c:dateAx>
        <c:axId val="579556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3885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83885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95565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16.07.2019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3896530"/>
        <c:axId val="38197859"/>
      </c:bar3DChart>
      <c:catAx>
        <c:axId val="6389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97859"/>
        <c:crosses val="autoZero"/>
        <c:auto val="1"/>
        <c:lblOffset val="100"/>
        <c:tickLblSkip val="1"/>
        <c:noMultiLvlLbl val="0"/>
      </c:catAx>
      <c:valAx>
        <c:axId val="38197859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96530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8236412"/>
        <c:axId val="7018845"/>
      </c:bar3DChart>
      <c:catAx>
        <c:axId val="823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018845"/>
        <c:crosses val="autoZero"/>
        <c:auto val="1"/>
        <c:lblOffset val="100"/>
        <c:tickLblSkip val="1"/>
        <c:noMultiLvlLbl val="0"/>
      </c:catAx>
      <c:valAx>
        <c:axId val="7018845"/>
        <c:scaling>
          <c:orientation val="minMax"/>
          <c:max val="4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36412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114300</xdr:rowOff>
    </xdr:from>
    <xdr:to>
      <xdr:col>16</xdr:col>
      <xdr:colOff>85725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28575" y="541972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16.07.2019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1 104 648,6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996 711,4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- 89 393,8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163 946,9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- 107 937,2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2575014.02</v>
          </cell>
          <cell r="K6">
            <v>13096471.700000001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67</v>
      </c>
      <c r="S1" s="115"/>
      <c r="T1" s="115"/>
      <c r="U1" s="115"/>
      <c r="V1" s="115"/>
      <c r="W1" s="116"/>
    </row>
    <row r="2" spans="1:23" ht="15" thickBot="1">
      <c r="A2" s="117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70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7">
        <v>0</v>
      </c>
      <c r="V5" s="128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9">
        <v>1</v>
      </c>
      <c r="V7" s="130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7">
        <v>0</v>
      </c>
      <c r="V8" s="128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7">
        <v>0</v>
      </c>
      <c r="V10" s="128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7">
        <v>0</v>
      </c>
      <c r="V11" s="128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7">
        <v>0</v>
      </c>
      <c r="V14" s="128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7">
        <v>0</v>
      </c>
      <c r="V18" s="128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7">
        <v>0</v>
      </c>
      <c r="V20" s="128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9">
        <v>0</v>
      </c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1">
        <f>SUM(U4:U24)</f>
        <v>1</v>
      </c>
      <c r="V25" s="142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43497</v>
      </c>
      <c r="S30" s="145">
        <f>'[2]залишки'!$G$6/1000</f>
        <v>2575.01402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43497</v>
      </c>
      <c r="S40" s="133">
        <f>'[2]залишки'!$K$6/1000</f>
        <v>13096.471700000002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74</v>
      </c>
      <c r="S1" s="115"/>
      <c r="T1" s="115"/>
      <c r="U1" s="115"/>
      <c r="V1" s="115"/>
      <c r="W1" s="116"/>
    </row>
    <row r="2" spans="1:23" ht="1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5">
        <v>0</v>
      </c>
      <c r="V4" s="126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7">
        <v>0</v>
      </c>
      <c r="V12" s="128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7">
        <v>0</v>
      </c>
      <c r="V20" s="128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7">
        <v>0</v>
      </c>
      <c r="V21" s="128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7">
        <v>0</v>
      </c>
      <c r="V22" s="128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1">
        <f>SUM(U4:U23)</f>
        <v>1</v>
      </c>
      <c r="V24" s="142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43525</v>
      </c>
      <c r="S29" s="145">
        <v>9306.368960000002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43525</v>
      </c>
      <c r="S39" s="133">
        <v>28314.82936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81</v>
      </c>
      <c r="S1" s="115"/>
      <c r="T1" s="115"/>
      <c r="U1" s="115"/>
      <c r="V1" s="115"/>
      <c r="W1" s="116"/>
    </row>
    <row r="2" spans="1:23" ht="15" thickBot="1">
      <c r="A2" s="117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9">
        <v>0</v>
      </c>
      <c r="V6" s="130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9">
        <v>1</v>
      </c>
      <c r="V7" s="130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7">
        <v>0</v>
      </c>
      <c r="V9" s="128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7">
        <v>0</v>
      </c>
      <c r="V14" s="128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7">
        <v>0</v>
      </c>
      <c r="V15" s="128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7">
        <v>0</v>
      </c>
      <c r="V16" s="128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7">
        <v>0</v>
      </c>
      <c r="V19" s="128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7">
        <v>0</v>
      </c>
      <c r="V20" s="128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7">
        <v>0</v>
      </c>
      <c r="V22" s="128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9"/>
      <c r="V23" s="140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1">
        <f>SUM(U4:U23)</f>
        <v>1</v>
      </c>
      <c r="V24" s="142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43556</v>
      </c>
      <c r="S29" s="145">
        <v>14524.5544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43556</v>
      </c>
      <c r="S39" s="133">
        <v>55821.68468999999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86</v>
      </c>
      <c r="S1" s="115"/>
      <c r="T1" s="115"/>
      <c r="U1" s="115"/>
      <c r="V1" s="115"/>
      <c r="W1" s="116"/>
    </row>
    <row r="2" spans="1:23" ht="15" thickBot="1">
      <c r="A2" s="117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7">
        <v>0</v>
      </c>
      <c r="V5" s="128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7">
        <v>0</v>
      </c>
      <c r="V20" s="128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7">
        <v>0</v>
      </c>
      <c r="V22" s="128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9"/>
      <c r="V23" s="140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1">
        <f>SUM(U4:U23)</f>
        <v>1</v>
      </c>
      <c r="V24" s="142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43586</v>
      </c>
      <c r="S29" s="145">
        <v>1497.42704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43586</v>
      </c>
      <c r="S39" s="133">
        <v>57866.88668999999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91</v>
      </c>
      <c r="S1" s="115"/>
      <c r="T1" s="115"/>
      <c r="U1" s="115"/>
      <c r="V1" s="115"/>
      <c r="W1" s="116"/>
    </row>
    <row r="2" spans="1:23" ht="15" thickBot="1">
      <c r="A2" s="117" t="s">
        <v>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9">
        <v>1</v>
      </c>
      <c r="V6" s="130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9">
        <v>0</v>
      </c>
      <c r="V7" s="130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7">
        <v>0</v>
      </c>
      <c r="V11" s="128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7">
        <v>0</v>
      </c>
      <c r="V13" s="128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7">
        <v>0</v>
      </c>
      <c r="V22" s="128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7">
        <v>0</v>
      </c>
      <c r="V23" s="128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9">
        <v>0</v>
      </c>
      <c r="V25" s="140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41">
        <f>SUM(U4:U25)</f>
        <v>1</v>
      </c>
      <c r="V26" s="142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33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 t="s">
        <v>29</v>
      </c>
      <c r="S30" s="144"/>
      <c r="T30" s="144"/>
      <c r="U30" s="144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>
        <v>43617</v>
      </c>
      <c r="S31" s="145">
        <v>28.16056</v>
      </c>
      <c r="T31" s="145"/>
      <c r="U31" s="145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2"/>
      <c r="S32" s="145"/>
      <c r="T32" s="145"/>
      <c r="U32" s="145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45</v>
      </c>
      <c r="T34" s="147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8" t="s">
        <v>40</v>
      </c>
      <c r="T35" s="148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 t="s">
        <v>30</v>
      </c>
      <c r="S39" s="143"/>
      <c r="T39" s="143"/>
      <c r="U39" s="14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>
        <v>43617</v>
      </c>
      <c r="S41" s="133">
        <v>40942.50172</v>
      </c>
      <c r="T41" s="134"/>
      <c r="U41" s="135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2"/>
      <c r="S42" s="136"/>
      <c r="T42" s="137"/>
      <c r="U42" s="138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2" sqref="H1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97</v>
      </c>
      <c r="S1" s="115"/>
      <c r="T1" s="115"/>
      <c r="U1" s="115"/>
      <c r="V1" s="115"/>
      <c r="W1" s="116"/>
    </row>
    <row r="2" spans="1:23" ht="15" thickBot="1">
      <c r="A2" s="117" t="s">
        <v>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25">
        <v>0</v>
      </c>
      <c r="V4" s="126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29">
        <v>0</v>
      </c>
      <c r="V7" s="130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27">
        <v>1</v>
      </c>
      <c r="V9" s="128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27">
        <v>0</v>
      </c>
      <c r="V10" s="128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27">
        <v>0</v>
      </c>
      <c r="V15" s="128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27">
        <v>0</v>
      </c>
      <c r="V20" s="128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39">
        <v>6</v>
      </c>
      <c r="V21" s="140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41">
        <f>SUM(U4:U21)</f>
        <v>7</v>
      </c>
      <c r="V22" s="142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3" t="s">
        <v>33</v>
      </c>
      <c r="S25" s="143"/>
      <c r="T25" s="143"/>
      <c r="U25" s="143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29</v>
      </c>
      <c r="S26" s="144"/>
      <c r="T26" s="144"/>
      <c r="U26" s="144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>
        <v>43647</v>
      </c>
      <c r="S27" s="145">
        <v>15023.03664</v>
      </c>
      <c r="T27" s="145"/>
      <c r="U27" s="145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/>
      <c r="S28" s="145"/>
      <c r="T28" s="145"/>
      <c r="U28" s="145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6" t="s">
        <v>45</v>
      </c>
      <c r="T30" s="147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8" t="s">
        <v>40</v>
      </c>
      <c r="T31" s="148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3" t="s">
        <v>30</v>
      </c>
      <c r="S35" s="143"/>
      <c r="T35" s="143"/>
      <c r="U35" s="143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31</v>
      </c>
      <c r="S36" s="149"/>
      <c r="T36" s="149"/>
      <c r="U36" s="149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>
        <v>43647</v>
      </c>
      <c r="S37" s="133">
        <v>0</v>
      </c>
      <c r="T37" s="134"/>
      <c r="U37" s="135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/>
      <c r="S38" s="136"/>
      <c r="T38" s="137"/>
      <c r="U38" s="138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:U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101</v>
      </c>
      <c r="S1" s="115"/>
      <c r="T1" s="115"/>
      <c r="U1" s="115"/>
      <c r="V1" s="115"/>
      <c r="W1" s="116"/>
    </row>
    <row r="2" spans="1:23" ht="15" thickBot="1">
      <c r="A2" s="117" t="s">
        <v>104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105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6777.557272727273</v>
      </c>
      <c r="R4" s="94">
        <v>0</v>
      </c>
      <c r="S4" s="95">
        <v>0</v>
      </c>
      <c r="T4" s="96">
        <v>20</v>
      </c>
      <c r="U4" s="125">
        <v>0</v>
      </c>
      <c r="V4" s="126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6777.6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6777.6</v>
      </c>
      <c r="R6" s="71">
        <v>0</v>
      </c>
      <c r="S6" s="72">
        <v>0</v>
      </c>
      <c r="T6" s="73">
        <v>0.3</v>
      </c>
      <c r="U6" s="129">
        <v>0</v>
      </c>
      <c r="V6" s="130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6777.6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6777.6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6777.6</v>
      </c>
      <c r="R9" s="71">
        <v>145.3</v>
      </c>
      <c r="S9" s="72">
        <v>0</v>
      </c>
      <c r="T9" s="70">
        <v>0</v>
      </c>
      <c r="U9" s="127">
        <v>0</v>
      </c>
      <c r="V9" s="128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6777.6</v>
      </c>
      <c r="R10" s="71">
        <v>211.7</v>
      </c>
      <c r="S10" s="72">
        <v>0</v>
      </c>
      <c r="T10" s="70">
        <v>0.04</v>
      </c>
      <c r="U10" s="127">
        <v>0</v>
      </c>
      <c r="V10" s="128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6777.6</v>
      </c>
      <c r="R11" s="69">
        <v>393.3</v>
      </c>
      <c r="S11" s="65">
        <v>0</v>
      </c>
      <c r="T11" s="70">
        <v>0</v>
      </c>
      <c r="U11" s="127">
        <v>0</v>
      </c>
      <c r="V11" s="128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6777.6</v>
      </c>
      <c r="R12" s="69">
        <v>179.1</v>
      </c>
      <c r="S12" s="65">
        <v>0</v>
      </c>
      <c r="T12" s="70">
        <v>0</v>
      </c>
      <c r="U12" s="127">
        <v>0</v>
      </c>
      <c r="V12" s="128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6777.6</v>
      </c>
      <c r="R13" s="69">
        <v>33.1</v>
      </c>
      <c r="S13" s="65">
        <v>37.5</v>
      </c>
      <c r="T13" s="70">
        <v>0</v>
      </c>
      <c r="U13" s="127">
        <v>0</v>
      </c>
      <c r="V13" s="128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6777.6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43662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6777.6</v>
      </c>
      <c r="R15" s="69"/>
      <c r="S15" s="65"/>
      <c r="T15" s="74"/>
      <c r="U15" s="127"/>
      <c r="V15" s="128"/>
      <c r="W15" s="68">
        <f t="shared" si="3"/>
        <v>0</v>
      </c>
    </row>
    <row r="16" spans="1:23" ht="12.75">
      <c r="A16" s="10">
        <v>43663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6777.6</v>
      </c>
      <c r="R16" s="69"/>
      <c r="S16" s="65"/>
      <c r="T16" s="74"/>
      <c r="U16" s="127"/>
      <c r="V16" s="128"/>
      <c r="W16" s="68">
        <f t="shared" si="3"/>
        <v>0</v>
      </c>
    </row>
    <row r="17" spans="1:23" ht="12.75">
      <c r="A17" s="10">
        <v>43664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6777.6</v>
      </c>
      <c r="R17" s="69"/>
      <c r="S17" s="65"/>
      <c r="T17" s="74"/>
      <c r="U17" s="127"/>
      <c r="V17" s="128"/>
      <c r="W17" s="68">
        <f t="shared" si="3"/>
        <v>0</v>
      </c>
    </row>
    <row r="18" spans="1:23" ht="12.75">
      <c r="A18" s="10">
        <v>43665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9500</v>
      </c>
      <c r="P18" s="3">
        <f>N18/O18</f>
        <v>0</v>
      </c>
      <c r="Q18" s="2">
        <v>6777.6</v>
      </c>
      <c r="R18" s="69"/>
      <c r="S18" s="65"/>
      <c r="T18" s="70"/>
      <c r="U18" s="127"/>
      <c r="V18" s="128"/>
      <c r="W18" s="68">
        <f t="shared" si="3"/>
        <v>0</v>
      </c>
    </row>
    <row r="19" spans="1:23" ht="12.75">
      <c r="A19" s="10">
        <v>43668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12000</v>
      </c>
      <c r="P19" s="3">
        <f t="shared" si="1"/>
        <v>0</v>
      </c>
      <c r="Q19" s="2">
        <v>6777.6</v>
      </c>
      <c r="R19" s="69"/>
      <c r="S19" s="65"/>
      <c r="T19" s="70"/>
      <c r="U19" s="127"/>
      <c r="V19" s="128"/>
      <c r="W19" s="68">
        <f t="shared" si="3"/>
        <v>0</v>
      </c>
    </row>
    <row r="20" spans="1:23" ht="12.75">
      <c r="A20" s="10">
        <v>43669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6777.6</v>
      </c>
      <c r="R20" s="69"/>
      <c r="S20" s="65"/>
      <c r="T20" s="70"/>
      <c r="U20" s="127"/>
      <c r="V20" s="128"/>
      <c r="W20" s="68">
        <f t="shared" si="3"/>
        <v>0</v>
      </c>
    </row>
    <row r="21" spans="1:23" ht="12.75">
      <c r="A21" s="10">
        <v>43670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6777.6</v>
      </c>
      <c r="R21" s="102"/>
      <c r="S21" s="103"/>
      <c r="T21" s="104"/>
      <c r="U21" s="127"/>
      <c r="V21" s="128"/>
      <c r="W21" s="68">
        <f t="shared" si="3"/>
        <v>0</v>
      </c>
    </row>
    <row r="22" spans="1:23" ht="12.75">
      <c r="A22" s="10">
        <v>43671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3600</v>
      </c>
      <c r="P22" s="3">
        <f t="shared" si="1"/>
        <v>0</v>
      </c>
      <c r="Q22" s="2">
        <v>6777.6</v>
      </c>
      <c r="R22" s="102"/>
      <c r="S22" s="103"/>
      <c r="T22" s="104"/>
      <c r="U22" s="127"/>
      <c r="V22" s="128"/>
      <c r="W22" s="68">
        <f t="shared" si="3"/>
        <v>0</v>
      </c>
    </row>
    <row r="23" spans="1:23" ht="12.75">
      <c r="A23" s="10">
        <v>43672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3200</v>
      </c>
      <c r="P23" s="3">
        <f>N23/O23</f>
        <v>0</v>
      </c>
      <c r="Q23" s="2">
        <v>6777.6</v>
      </c>
      <c r="R23" s="102"/>
      <c r="S23" s="103"/>
      <c r="T23" s="104"/>
      <c r="U23" s="127"/>
      <c r="V23" s="128"/>
      <c r="W23" s="68">
        <f t="shared" si="3"/>
        <v>0</v>
      </c>
    </row>
    <row r="24" spans="1:23" ht="12.75">
      <c r="A24" s="10">
        <v>43675</v>
      </c>
      <c r="B24" s="65"/>
      <c r="C24" s="70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9000</v>
      </c>
      <c r="P24" s="3">
        <f>N24/O24</f>
        <v>0</v>
      </c>
      <c r="Q24" s="2">
        <v>6777.6</v>
      </c>
      <c r="R24" s="102"/>
      <c r="S24" s="103"/>
      <c r="T24" s="104"/>
      <c r="U24" s="127"/>
      <c r="V24" s="128"/>
      <c r="W24" s="68">
        <f t="shared" si="3"/>
        <v>0</v>
      </c>
    </row>
    <row r="25" spans="1:23" ht="12.75">
      <c r="A25" s="10">
        <v>43676</v>
      </c>
      <c r="B25" s="65"/>
      <c r="C25" s="70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15400</v>
      </c>
      <c r="P25" s="3">
        <f>N25/O25</f>
        <v>0</v>
      </c>
      <c r="Q25" s="2">
        <v>6777.6</v>
      </c>
      <c r="R25" s="102"/>
      <c r="S25" s="103"/>
      <c r="T25" s="104"/>
      <c r="U25" s="127"/>
      <c r="V25" s="128"/>
      <c r="W25" s="68">
        <f t="shared" si="3"/>
        <v>0</v>
      </c>
    </row>
    <row r="26" spans="1:23" ht="13.5" thickBot="1">
      <c r="A26" s="10">
        <v>43677</v>
      </c>
      <c r="B26" s="65"/>
      <c r="C26" s="74"/>
      <c r="D26" s="106"/>
      <c r="E26" s="106">
        <f t="shared" si="2"/>
        <v>0</v>
      </c>
      <c r="F26" s="78"/>
      <c r="G26" s="65"/>
      <c r="H26" s="65"/>
      <c r="I26" s="78"/>
      <c r="J26" s="78"/>
      <c r="K26" s="78"/>
      <c r="L26" s="78"/>
      <c r="M26" s="65">
        <f t="shared" si="0"/>
        <v>0</v>
      </c>
      <c r="N26" s="65"/>
      <c r="O26" s="65">
        <v>3600</v>
      </c>
      <c r="P26" s="3">
        <f t="shared" si="1"/>
        <v>0</v>
      </c>
      <c r="Q26" s="2">
        <v>6777.6</v>
      </c>
      <c r="R26" s="98"/>
      <c r="S26" s="99"/>
      <c r="T26" s="100"/>
      <c r="U26" s="139"/>
      <c r="V26" s="140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50334.47000000001</v>
      </c>
      <c r="C27" s="85">
        <f t="shared" si="4"/>
        <v>504.09999999999997</v>
      </c>
      <c r="D27" s="107">
        <f t="shared" si="4"/>
        <v>504.09999999999997</v>
      </c>
      <c r="E27" s="107">
        <f t="shared" si="4"/>
        <v>0</v>
      </c>
      <c r="F27" s="85">
        <f t="shared" si="4"/>
        <v>2476.94</v>
      </c>
      <c r="G27" s="85">
        <f t="shared" si="4"/>
        <v>2718.61</v>
      </c>
      <c r="H27" s="85">
        <f t="shared" si="4"/>
        <v>15407.439999999999</v>
      </c>
      <c r="I27" s="85">
        <f t="shared" si="4"/>
        <v>968.81</v>
      </c>
      <c r="J27" s="85">
        <f t="shared" si="4"/>
        <v>319.84</v>
      </c>
      <c r="K27" s="85">
        <f t="shared" si="4"/>
        <v>753.6</v>
      </c>
      <c r="L27" s="85">
        <f t="shared" si="4"/>
        <v>655</v>
      </c>
      <c r="M27" s="84">
        <f t="shared" si="4"/>
        <v>414.319999999998</v>
      </c>
      <c r="N27" s="84">
        <f t="shared" si="4"/>
        <v>74553.13</v>
      </c>
      <c r="O27" s="84">
        <f t="shared" si="4"/>
        <v>164000</v>
      </c>
      <c r="P27" s="86">
        <f>N27/O27</f>
        <v>0.454592256097561</v>
      </c>
      <c r="Q27" s="2"/>
      <c r="R27" s="75">
        <f>SUM(R4:R26)</f>
        <v>962.5</v>
      </c>
      <c r="S27" s="75">
        <f>SUM(S4:S26)</f>
        <v>37.5</v>
      </c>
      <c r="T27" s="75">
        <f>SUM(T4:T26)</f>
        <v>20.34</v>
      </c>
      <c r="U27" s="141">
        <f>SUM(U4:U26)</f>
        <v>0</v>
      </c>
      <c r="V27" s="142"/>
      <c r="W27" s="110">
        <f>R27+S27+U27+T27+V27</f>
        <v>1020.34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 t="s">
        <v>33</v>
      </c>
      <c r="S30" s="143"/>
      <c r="T30" s="143"/>
      <c r="U30" s="143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 t="s">
        <v>29</v>
      </c>
      <c r="S31" s="144"/>
      <c r="T31" s="144"/>
      <c r="U31" s="144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>
        <v>43662</v>
      </c>
      <c r="S32" s="145">
        <v>2575.01402</v>
      </c>
      <c r="T32" s="145"/>
      <c r="U32" s="145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32"/>
      <c r="S33" s="145"/>
      <c r="T33" s="145"/>
      <c r="U33" s="145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45</v>
      </c>
      <c r="T35" s="147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48" t="s">
        <v>40</v>
      </c>
      <c r="T36" s="148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 t="s">
        <v>30</v>
      </c>
      <c r="S40" s="143"/>
      <c r="T40" s="143"/>
      <c r="U40" s="143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 t="s">
        <v>31</v>
      </c>
      <c r="S41" s="149"/>
      <c r="T41" s="149"/>
      <c r="U41" s="149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>
        <v>43662</v>
      </c>
      <c r="S42" s="133">
        <v>13096.471700000002</v>
      </c>
      <c r="T42" s="134"/>
      <c r="U42" s="135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32"/>
      <c r="S43" s="136"/>
      <c r="T43" s="137"/>
      <c r="U43" s="138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6:V26"/>
    <mergeCell ref="U27:V27"/>
    <mergeCell ref="R30:U30"/>
    <mergeCell ref="R31:U31"/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106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51</v>
      </c>
      <c r="I27" s="153"/>
      <c r="J27" s="160"/>
      <c r="K27" s="161"/>
      <c r="L27" s="156" t="s">
        <v>36</v>
      </c>
      <c r="M27" s="157"/>
      <c r="N27" s="158"/>
      <c r="O27" s="150" t="s">
        <v>107</v>
      </c>
      <c r="P27" s="151"/>
    </row>
    <row r="28" spans="1:16" ht="30.75" customHeight="1">
      <c r="A28" s="164"/>
      <c r="B28" s="44" t="s">
        <v>102</v>
      </c>
      <c r="C28" s="22" t="s">
        <v>23</v>
      </c>
      <c r="D28" s="44" t="str">
        <f>B28</f>
        <v>план на січень-липень 2019р.</v>
      </c>
      <c r="E28" s="22" t="str">
        <f>C28</f>
        <v>факт</v>
      </c>
      <c r="F28" s="43" t="str">
        <f>B28</f>
        <v>план на січень-липень 2019р.</v>
      </c>
      <c r="G28" s="58" t="str">
        <f>C28</f>
        <v>факт</v>
      </c>
      <c r="H28" s="44" t="str">
        <f>B28</f>
        <v>план на січень-липень 2019р.</v>
      </c>
      <c r="I28" s="22" t="str">
        <f>C28</f>
        <v>факт</v>
      </c>
      <c r="J28" s="43"/>
      <c r="K28" s="58"/>
      <c r="L28" s="41" t="str">
        <f>D28</f>
        <v>план на січень-липень 2019р.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липень!S42</f>
        <v>13096.471700000002</v>
      </c>
      <c r="B29" s="45">
        <v>45070</v>
      </c>
      <c r="C29" s="45">
        <v>1481.69</v>
      </c>
      <c r="D29" s="45">
        <v>13733</v>
      </c>
      <c r="E29" s="45">
        <v>50.62</v>
      </c>
      <c r="F29" s="45">
        <v>10025</v>
      </c>
      <c r="G29" s="45">
        <v>3452.13</v>
      </c>
      <c r="H29" s="45">
        <v>14</v>
      </c>
      <c r="I29" s="45">
        <v>12</v>
      </c>
      <c r="J29" s="45"/>
      <c r="K29" s="45"/>
      <c r="L29" s="59">
        <f>H29+F29+D29+J29+B29</f>
        <v>68842</v>
      </c>
      <c r="M29" s="46">
        <f>C29+E29+G29+I29</f>
        <v>4996.4400000000005</v>
      </c>
      <c r="N29" s="47">
        <f>M29-L29</f>
        <v>-63845.56</v>
      </c>
      <c r="O29" s="154">
        <f>липень!S32</f>
        <v>2575.01402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675514.1</v>
      </c>
      <c r="C48" s="28">
        <v>612994.06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116370.29999999999</v>
      </c>
      <c r="C49" s="28">
        <v>90458.32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182966.59999999998</v>
      </c>
      <c r="C50" s="28">
        <v>180868.62999999998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19363.25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69195.6</v>
      </c>
      <c r="C52" s="28">
        <v>62131.29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4265.3</v>
      </c>
      <c r="C53" s="28">
        <v>4879.69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5769.86</v>
      </c>
      <c r="C54" s="28">
        <v>6276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23789.60000000011</v>
      </c>
      <c r="C55" s="12">
        <v>19740.12000000018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1104648.56</v>
      </c>
      <c r="C56" s="9">
        <v>996711.3600000002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45070</v>
      </c>
      <c r="C58" s="9">
        <f>C29</f>
        <v>1481.69</v>
      </c>
    </row>
    <row r="59" spans="1:3" ht="25.5">
      <c r="A59" s="76" t="s">
        <v>53</v>
      </c>
      <c r="B59" s="9">
        <f>D29</f>
        <v>13733</v>
      </c>
      <c r="C59" s="9">
        <f>E29</f>
        <v>50.62</v>
      </c>
    </row>
    <row r="60" spans="1:3" ht="12.75">
      <c r="A60" s="76" t="s">
        <v>54</v>
      </c>
      <c r="B60" s="9">
        <f>F29</f>
        <v>10025</v>
      </c>
      <c r="C60" s="9">
        <f>G29</f>
        <v>3452.13</v>
      </c>
    </row>
    <row r="61" spans="1:3" ht="25.5">
      <c r="A61" s="76" t="s">
        <v>55</v>
      </c>
      <c r="B61" s="9">
        <f>H29</f>
        <v>14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4" sqref="E2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2019-06-24T10:25:10Z</cp:lastPrinted>
  <dcterms:created xsi:type="dcterms:W3CDTF">2006-11-30T08:16:02Z</dcterms:created>
  <dcterms:modified xsi:type="dcterms:W3CDTF">2019-07-16T13:21:59Z</dcterms:modified>
  <cp:category/>
  <cp:version/>
  <cp:contentType/>
  <cp:contentStatus/>
</cp:coreProperties>
</file>